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xWindow="360" yWindow="195" windowWidth="15810" windowHeight="10170" activeTab="0"/>
  </bookViews>
  <sheets>
    <sheet name="Калькулятор" sheetId="1" r:id="rId1"/>
    <sheet name="Значения" sheetId="2" state="hidden" r:id="rId2"/>
  </sheets>
  <definedNames>
    <definedName name="Валюта">'Калькулятор'!$H$4:$H$6</definedName>
    <definedName name="ВалютаКредита">'Калькулятор'!#REF!</definedName>
    <definedName name="ВидКредита">'Калькулятор'!#REF!</definedName>
    <definedName name="Доход">'Калькулятор'!#REF!</definedName>
    <definedName name="ДоходПоКредиту">'Калькулятор'!#REF!</definedName>
    <definedName name="ЕжемесячныйПлатежПоДоходу">'Калькулятор'!#REF!</definedName>
    <definedName name="ЕжемесячныйПлатежПоКредиту">'Калькулятор'!#REF!</definedName>
    <definedName name="Иждивенцы">'Калькулятор'!$D$6</definedName>
    <definedName name="КредитПоДоходу">'Калькулятор'!$D$11</definedName>
    <definedName name="КредитСоСтраховкой">'Калькулятор'!#REF!</definedName>
    <definedName name="Кредиты">'Значения'!$A$3:$A$6</definedName>
    <definedName name="КурсДоллара">'Калькулятор'!$I$4</definedName>
    <definedName name="КурсЕвро">'Калькулятор'!$I$6</definedName>
    <definedName name="КурсыВалют">'Калькулятор'!$H$4:$I$6</definedName>
    <definedName name="ПараметрыКредитов">'Значения'!$A$3:$C$6</definedName>
    <definedName name="ПлатежиПоКредитам">'Калькулятор'!#REF!</definedName>
    <definedName name="ПлатежКДоходу">'Калькулятор'!#REF!</definedName>
    <definedName name="ПрожиточныйМин">'Калькулятор'!$I$7</definedName>
    <definedName name="РасходНаИждивенца">'Калькулятор'!#REF!</definedName>
    <definedName name="СвободныйДоход">'Калькулятор'!$D$9</definedName>
    <definedName name="СДвВалютеКредита">'Калькулятор'!$D$10</definedName>
    <definedName name="Срок">'Калькулятор'!#REF!</definedName>
    <definedName name="Ставка">'Калькулятор'!$D$12</definedName>
    <definedName name="СтраховаяПремия">'Калькулятор'!$D$14</definedName>
    <definedName name="СуммаКредита">'Калькулятор'!#REF!</definedName>
  </definedNames>
  <calcPr fullCalcOnLoad="1"/>
</workbook>
</file>

<file path=xl/sharedStrings.xml><?xml version="1.0" encoding="utf-8"?>
<sst xmlns="http://schemas.openxmlformats.org/spreadsheetml/2006/main" count="28" uniqueCount="25">
  <si>
    <t>Свободный доход</t>
  </si>
  <si>
    <t>СД в валюте кредита</t>
  </si>
  <si>
    <t>RUR</t>
  </si>
  <si>
    <t>Кредитный продукт</t>
  </si>
  <si>
    <t>Нецелевой кредит</t>
  </si>
  <si>
    <t>Нецелевой кредит со страховкой</t>
  </si>
  <si>
    <t>Автокредит</t>
  </si>
  <si>
    <t>Ипотека</t>
  </si>
  <si>
    <t>min</t>
  </si>
  <si>
    <t>Срок</t>
  </si>
  <si>
    <t>Ставка</t>
  </si>
  <si>
    <t>Отношение платёж/ свободный доход</t>
  </si>
  <si>
    <t>max</t>
  </si>
  <si>
    <t>Максимальный кредит по доходу</t>
  </si>
  <si>
    <t>Страхование</t>
  </si>
  <si>
    <t>Да</t>
  </si>
  <si>
    <t>Нет</t>
  </si>
  <si>
    <t>Калькулятор начисления баллов и компенсации</t>
  </si>
  <si>
    <t>Валюта карты</t>
  </si>
  <si>
    <t>Сумма покупок</t>
  </si>
  <si>
    <t>Вам будет начислено баллов</t>
  </si>
  <si>
    <t>евро</t>
  </si>
  <si>
    <t>Компенсация баллов составит</t>
  </si>
  <si>
    <t>руб.</t>
  </si>
  <si>
    <t>дол. США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</si>
</sst>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0.0%"/>
    <numFmt numFmtId="166" formatCode="#,##0.0&quot;р.&quot;"/>
    <numFmt numFmtId="167" formatCode="#,##0&quot;р.&quot;"/>
    <numFmt numFmtId="168" formatCode="0&quot; мес.&quot;"/>
    <numFmt numFmtId="169" formatCode="[Red]General"/>
    <numFmt numFmtId="170" formatCode="[$-FC19]d\ mmmm\ yyyy\ &quot;г.&quot;"/>
    <numFmt numFmtId="171" formatCode="_-* #,##0.00[$р.-419]_-;\-* #,##0.00[$р.-419]_-;_-* &quot;-&quot;??[$р.-419]_-;_-@_-"/>
    <numFmt numFmtId="172" formatCode="0.000"/>
    <numFmt numFmtId="173" formatCode="0.0000"/>
    <numFmt numFmtId="174" formatCode="0.0"/>
  </numFmts>
  <fonts count="49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color indexed="22"/>
      <name val="Arial Cyr"/>
      <family val="0"/>
    </font>
    <font>
      <b/>
      <sz val="10"/>
      <color indexed="55"/>
      <name val="Arial Cyr"/>
      <family val="0"/>
    </font>
    <font>
      <sz val="10"/>
      <color indexed="55"/>
      <name val="Arial Cyr"/>
      <family val="0"/>
    </font>
    <font>
      <sz val="12"/>
      <name val="Arial Cyr"/>
      <family val="0"/>
    </font>
    <font>
      <sz val="12"/>
      <color indexed="22"/>
      <name val="Arial Cyr"/>
      <family val="0"/>
    </font>
    <font>
      <b/>
      <sz val="14"/>
      <color indexed="16"/>
      <name val="Arial Cyr"/>
      <family val="0"/>
    </font>
    <font>
      <sz val="14"/>
      <name val="Arial Cyr"/>
      <family val="0"/>
    </font>
    <font>
      <sz val="8"/>
      <color indexed="22"/>
      <name val="Arial Cyr"/>
      <family val="0"/>
    </font>
    <font>
      <b/>
      <sz val="14"/>
      <name val="Arial Cyr"/>
      <family val="0"/>
    </font>
    <font>
      <b/>
      <sz val="14"/>
      <color indexed="60"/>
      <name val="Arial Cyr"/>
      <family val="0"/>
    </font>
    <font>
      <sz val="12"/>
      <color indexed="9"/>
      <name val="Arial Cyr"/>
      <family val="0"/>
    </font>
    <font>
      <sz val="10"/>
      <color indexed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 applyProtection="1">
      <alignment vertical="top"/>
      <protection hidden="1"/>
    </xf>
    <xf numFmtId="0" fontId="6" fillId="0" borderId="0" xfId="0" applyFont="1" applyAlignment="1" applyProtection="1">
      <alignment vertical="top"/>
      <protection hidden="1"/>
    </xf>
    <xf numFmtId="0" fontId="0" fillId="0" borderId="0" xfId="0" applyFill="1" applyAlignment="1" applyProtection="1">
      <alignment vertical="top"/>
      <protection hidden="1"/>
    </xf>
    <xf numFmtId="0" fontId="2" fillId="0" borderId="0" xfId="0" applyFont="1" applyFill="1" applyBorder="1" applyAlignment="1" applyProtection="1">
      <alignment vertical="top"/>
      <protection hidden="1"/>
    </xf>
    <xf numFmtId="0" fontId="0" fillId="0" borderId="0" xfId="0" applyFill="1" applyBorder="1" applyAlignment="1" applyProtection="1">
      <alignment vertical="top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3" fontId="7" fillId="0" borderId="0" xfId="0" applyNumberFormat="1" applyFont="1" applyBorder="1" applyAlignment="1" applyProtection="1">
      <alignment vertical="center"/>
      <protection hidden="1"/>
    </xf>
    <xf numFmtId="0" fontId="0" fillId="0" borderId="0" xfId="0" applyBorder="1" applyAlignment="1" applyProtection="1">
      <alignment vertical="top"/>
      <protection hidden="1"/>
    </xf>
    <xf numFmtId="0" fontId="4" fillId="0" borderId="0" xfId="0" applyFont="1" applyFill="1" applyBorder="1" applyAlignment="1" applyProtection="1">
      <alignment vertical="top"/>
      <protection hidden="1"/>
    </xf>
    <xf numFmtId="0" fontId="8" fillId="0" borderId="0" xfId="0" applyFont="1" applyAlignment="1" applyProtection="1">
      <alignment vertical="top"/>
      <protection hidden="1"/>
    </xf>
    <xf numFmtId="0" fontId="5" fillId="0" borderId="0" xfId="0" applyFont="1" applyBorder="1" applyAlignment="1" applyProtection="1">
      <alignment vertical="top"/>
      <protection hidden="1"/>
    </xf>
    <xf numFmtId="0" fontId="7" fillId="0" borderId="0" xfId="0" applyFont="1" applyBorder="1" applyAlignment="1" applyProtection="1">
      <alignment vertical="center"/>
      <protection hidden="1"/>
    </xf>
    <xf numFmtId="0" fontId="6" fillId="0" borderId="0" xfId="0" applyFont="1" applyBorder="1" applyAlignment="1" applyProtection="1">
      <alignment vertical="top"/>
      <protection hidden="1"/>
    </xf>
    <xf numFmtId="0" fontId="2" fillId="0" borderId="0" xfId="0" applyFont="1" applyAlignment="1">
      <alignment/>
    </xf>
    <xf numFmtId="9" fontId="0" fillId="0" borderId="0" xfId="0" applyNumberFormat="1" applyAlignment="1">
      <alignment/>
    </xf>
    <xf numFmtId="0" fontId="2" fillId="0" borderId="0" xfId="0" applyFont="1" applyAlignment="1">
      <alignment wrapText="1"/>
    </xf>
    <xf numFmtId="0" fontId="0" fillId="0" borderId="0" xfId="0" applyFill="1" applyBorder="1" applyAlignment="1" applyProtection="1">
      <alignment horizontal="left" vertical="center"/>
      <protection hidden="1"/>
    </xf>
    <xf numFmtId="3" fontId="6" fillId="0" borderId="0" xfId="0" applyNumberFormat="1" applyFont="1" applyFill="1" applyBorder="1" applyAlignment="1" applyProtection="1">
      <alignment horizontal="right" vertical="center"/>
      <protection hidden="1" locked="0"/>
    </xf>
    <xf numFmtId="0" fontId="2" fillId="0" borderId="0" xfId="0" applyFont="1" applyFill="1" applyBorder="1" applyAlignment="1" applyProtection="1">
      <alignment horizontal="left" vertical="center"/>
      <protection hidden="1"/>
    </xf>
    <xf numFmtId="0" fontId="10" fillId="0" borderId="0" xfId="0" applyFont="1" applyBorder="1" applyAlignment="1" applyProtection="1">
      <alignment horizontal="right"/>
      <protection hidden="1"/>
    </xf>
    <xf numFmtId="0" fontId="2" fillId="0" borderId="0" xfId="0" applyFont="1" applyBorder="1" applyAlignment="1" applyProtection="1">
      <alignment horizontal="left" vertical="center"/>
      <protection hidden="1"/>
    </xf>
    <xf numFmtId="49" fontId="0" fillId="0" borderId="0" xfId="0" applyNumberFormat="1" applyAlignment="1" applyProtection="1">
      <alignment vertical="top"/>
      <protection hidden="1"/>
    </xf>
    <xf numFmtId="49" fontId="0" fillId="0" borderId="0" xfId="0" applyNumberFormat="1" applyFill="1" applyAlignment="1" applyProtection="1">
      <alignment vertical="top"/>
      <protection hidden="1"/>
    </xf>
    <xf numFmtId="49" fontId="0" fillId="0" borderId="0" xfId="0" applyNumberFormat="1" applyFill="1" applyBorder="1" applyAlignment="1" applyProtection="1">
      <alignment vertical="top"/>
      <protection hidden="1"/>
    </xf>
    <xf numFmtId="49" fontId="0" fillId="0" borderId="0" xfId="0" applyNumberFormat="1" applyBorder="1" applyAlignment="1" applyProtection="1">
      <alignment vertical="top"/>
      <protection hidden="1"/>
    </xf>
    <xf numFmtId="49" fontId="2" fillId="0" borderId="0" xfId="0" applyNumberFormat="1" applyFont="1" applyAlignment="1" applyProtection="1">
      <alignment vertical="top"/>
      <protection hidden="1"/>
    </xf>
    <xf numFmtId="49" fontId="9" fillId="0" borderId="0" xfId="0" applyNumberFormat="1" applyFont="1" applyAlignment="1" applyProtection="1">
      <alignment vertical="top"/>
      <protection hidden="1"/>
    </xf>
    <xf numFmtId="49" fontId="9" fillId="0" borderId="0" xfId="0" applyNumberFormat="1" applyFont="1" applyFill="1" applyAlignment="1" applyProtection="1">
      <alignment vertical="top"/>
      <protection hidden="1"/>
    </xf>
    <xf numFmtId="49" fontId="0" fillId="0" borderId="0" xfId="0" applyNumberFormat="1" applyFill="1" applyAlignment="1" applyProtection="1">
      <alignment/>
      <protection hidden="1"/>
    </xf>
    <xf numFmtId="0" fontId="0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0" fillId="0" borderId="0" xfId="0" applyAlignment="1" applyProtection="1">
      <alignment vertical="center" wrapText="1"/>
      <protection hidden="1"/>
    </xf>
    <xf numFmtId="3" fontId="12" fillId="0" borderId="0" xfId="0" applyNumberFormat="1" applyFont="1" applyAlignment="1" applyProtection="1">
      <alignment vertical="top"/>
      <protection hidden="1"/>
    </xf>
    <xf numFmtId="3" fontId="11" fillId="0" borderId="0" xfId="0" applyNumberFormat="1" applyFont="1" applyFill="1" applyAlignment="1" applyProtection="1">
      <alignment vertical="top"/>
      <protection hidden="1"/>
    </xf>
    <xf numFmtId="0" fontId="14" fillId="0" borderId="0" xfId="0" applyFont="1" applyAlignment="1" applyProtection="1">
      <alignment vertical="top"/>
      <protection hidden="1"/>
    </xf>
    <xf numFmtId="0" fontId="13" fillId="0" borderId="0" xfId="0" applyFont="1" applyBorder="1" applyAlignment="1" applyProtection="1">
      <alignment vertical="top"/>
      <protection hidden="1"/>
    </xf>
    <xf numFmtId="49" fontId="0" fillId="0" borderId="0" xfId="0" applyNumberFormat="1" applyBorder="1" applyAlignment="1" applyProtection="1">
      <alignment horizontal="left" vertical="center"/>
      <protection hidden="1"/>
    </xf>
    <xf numFmtId="0" fontId="2" fillId="0" borderId="0" xfId="0" applyFont="1" applyBorder="1" applyAlignment="1" applyProtection="1">
      <alignment horizontal="left" vertical="center"/>
      <protection hidden="1"/>
    </xf>
    <xf numFmtId="0" fontId="13" fillId="0" borderId="0" xfId="0" applyFont="1" applyFill="1" applyBorder="1" applyAlignment="1" applyProtection="1">
      <alignment vertical="top"/>
      <protection hidden="1"/>
    </xf>
    <xf numFmtId="0" fontId="14" fillId="0" borderId="0" xfId="0" applyFont="1" applyAlignment="1">
      <alignment/>
    </xf>
    <xf numFmtId="49" fontId="6" fillId="33" borderId="10" xfId="0" applyNumberFormat="1" applyFont="1" applyFill="1" applyBorder="1" applyAlignment="1" applyProtection="1">
      <alignment horizontal="right" vertical="center"/>
      <protection hidden="1" locked="0"/>
    </xf>
    <xf numFmtId="0" fontId="0" fillId="0" borderId="11" xfId="0" applyBorder="1" applyAlignment="1">
      <alignment horizontal="right" vertical="center"/>
    </xf>
    <xf numFmtId="0" fontId="0" fillId="0" borderId="0" xfId="0" applyFill="1" applyBorder="1" applyAlignment="1" applyProtection="1">
      <alignment horizontal="left" vertical="center"/>
      <protection hidden="1"/>
    </xf>
    <xf numFmtId="0" fontId="0" fillId="0" borderId="0" xfId="0" applyAlignment="1">
      <alignment horizontal="left" vertical="center"/>
    </xf>
    <xf numFmtId="0" fontId="0" fillId="0" borderId="0" xfId="0" applyBorder="1" applyAlignment="1" applyProtection="1">
      <alignment horizontal="left" vertical="center"/>
      <protection hidden="1"/>
    </xf>
    <xf numFmtId="3" fontId="6" fillId="33" borderId="10" xfId="0" applyNumberFormat="1" applyFont="1" applyFill="1" applyBorder="1" applyAlignment="1" applyProtection="1">
      <alignment horizontal="right" vertical="center"/>
      <protection hidden="1" locked="0"/>
    </xf>
    <xf numFmtId="3" fontId="6" fillId="33" borderId="11" xfId="0" applyNumberFormat="1" applyFont="1" applyFill="1" applyBorder="1" applyAlignment="1" applyProtection="1">
      <alignment horizontal="right" vertical="center"/>
      <protection hidden="1" locked="0"/>
    </xf>
    <xf numFmtId="4" fontId="12" fillId="0" borderId="0" xfId="0" applyNumberFormat="1" applyFont="1" applyFill="1" applyAlignment="1" applyProtection="1">
      <alignment horizontal="right" vertical="top"/>
      <protection hidden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D2F19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FAE54A"/>
      <rgbColor rgb="00FFFF99"/>
      <rgbColor rgb="0099CCFF"/>
      <rgbColor rgb="00EAEAEA"/>
      <rgbColor rgb="00F4F4F4"/>
      <rgbColor rgb="00DDDDDD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114300</xdr:colOff>
      <xdr:row>1</xdr:row>
      <xdr:rowOff>114300</xdr:rowOff>
    </xdr:from>
    <xdr:ext cx="428625" cy="323850"/>
    <xdr:grpSp>
      <xdr:nvGrpSpPr>
        <xdr:cNvPr id="1" name="Group 53"/>
        <xdr:cNvGrpSpPr>
          <a:grpSpLocks/>
        </xdr:cNvGrpSpPr>
      </xdr:nvGrpSpPr>
      <xdr:grpSpPr>
        <a:xfrm>
          <a:off x="114300" y="361950"/>
          <a:ext cx="428625" cy="323850"/>
          <a:chOff x="501" y="594"/>
          <a:chExt cx="51" cy="40"/>
        </a:xfrm>
        <a:solidFill>
          <a:srgbClr val="FFFFFF"/>
        </a:solidFill>
      </xdr:grpSpPr>
      <xdr:pic>
        <xdr:nvPicPr>
          <xdr:cNvPr id="2" name="Picture 14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15" y="594"/>
            <a:ext cx="21" cy="28"/>
          </a:xfrm>
          <a:prstGeom prst="rect">
            <a:avLst/>
          </a:prstGeom>
          <a:noFill/>
          <a:ln w="1" cmpd="sng">
            <a:noFill/>
          </a:ln>
        </xdr:spPr>
      </xdr:pic>
      <xdr:pic>
        <xdr:nvPicPr>
          <xdr:cNvPr id="3" name="Picture 1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501" y="606"/>
            <a:ext cx="25" cy="25"/>
          </a:xfrm>
          <a:prstGeom prst="rect">
            <a:avLst/>
          </a:prstGeom>
          <a:noFill/>
          <a:ln w="1" cmpd="sng">
            <a:noFill/>
          </a:ln>
        </xdr:spPr>
      </xdr:pic>
      <xdr:pic>
        <xdr:nvPicPr>
          <xdr:cNvPr id="4" name="Picture 15"/>
          <xdr:cNvPicPr preferRelativeResize="1">
            <a:picLocks noChangeAspect="1"/>
          </xdr:cNvPicPr>
        </xdr:nvPicPr>
        <xdr:blipFill>
          <a:blip r:embed="rId3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rcRect l="32583" r="34831" b="5404"/>
          <a:stretch>
            <a:fillRect/>
          </a:stretch>
        </xdr:blipFill>
        <xdr:spPr>
          <a:xfrm>
            <a:off x="523" y="599"/>
            <a:ext cx="29" cy="35"/>
          </a:xfrm>
          <a:prstGeom prst="rect">
            <a:avLst/>
          </a:prstGeom>
          <a:noFill/>
          <a:ln w="1" cmpd="sng">
            <a:noFill/>
          </a:ln>
        </xdr:spPr>
      </xdr:pic>
    </xdr:grpSp>
    <xdr:clientData/>
  </xdr:oneCellAnchor>
  <xdr:oneCellAnchor>
    <xdr:from>
      <xdr:col>1</xdr:col>
      <xdr:colOff>0</xdr:colOff>
      <xdr:row>4</xdr:row>
      <xdr:rowOff>19050</xdr:rowOff>
    </xdr:from>
    <xdr:ext cx="533400" cy="495300"/>
    <xdr:grpSp>
      <xdr:nvGrpSpPr>
        <xdr:cNvPr id="5" name="Group 51"/>
        <xdr:cNvGrpSpPr>
          <a:grpSpLocks/>
        </xdr:cNvGrpSpPr>
      </xdr:nvGrpSpPr>
      <xdr:grpSpPr>
        <a:xfrm>
          <a:off x="133350" y="685800"/>
          <a:ext cx="533400" cy="495300"/>
          <a:chOff x="12" y="56"/>
          <a:chExt cx="63" cy="63"/>
        </a:xfrm>
        <a:solidFill>
          <a:srgbClr val="FFFFFF"/>
        </a:solidFill>
      </xdr:grpSpPr>
      <xdr:pic>
        <xdr:nvPicPr>
          <xdr:cNvPr id="6" name="Picture 11"/>
          <xdr:cNvPicPr preferRelativeResize="1">
            <a:picLocks noChangeAspect="1"/>
          </xdr:cNvPicPr>
        </xdr:nvPicPr>
        <xdr:blipFill>
          <a:blip r:embed="rId4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tretch>
            <a:fillRect/>
          </a:stretch>
        </xdr:blipFill>
        <xdr:spPr>
          <a:xfrm>
            <a:off x="12" y="56"/>
            <a:ext cx="63" cy="63"/>
          </a:xfrm>
          <a:prstGeom prst="rect">
            <a:avLst/>
          </a:prstGeom>
          <a:noFill/>
          <a:ln w="1" cmpd="sng">
            <a:noFill/>
          </a:ln>
        </xdr:spPr>
      </xdr:pic>
      <xdr:sp>
        <xdr:nvSpPr>
          <xdr:cNvPr id="7" name="AutoShape 20"/>
          <xdr:cNvSpPr>
            <a:spLocks/>
          </xdr:cNvSpPr>
        </xdr:nvSpPr>
        <xdr:spPr>
          <a:xfrm>
            <a:off x="20" y="89"/>
            <a:ext cx="17" cy="16"/>
          </a:xfrm>
          <a:prstGeom prst="plus">
            <a:avLst>
              <a:gd name="adj" fmla="val -14000"/>
            </a:avLst>
          </a:prstGeom>
          <a:solidFill>
            <a:srgbClr val="CCFF33"/>
          </a:solidFill>
          <a:ln w="9525" cmpd="sng">
            <a:solidFill>
              <a:srgbClr val="99CC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tabSelected="1" zoomScalePageLayoutView="0" workbookViewId="0" topLeftCell="A4">
      <selection activeCell="E20" sqref="E20"/>
    </sheetView>
  </sheetViews>
  <sheetFormatPr defaultColWidth="8.875" defaultRowHeight="12.75"/>
  <cols>
    <col min="1" max="1" width="1.75390625" style="1" customWidth="1"/>
    <col min="2" max="2" width="7.00390625" style="1" customWidth="1"/>
    <col min="3" max="3" width="28.75390625" style="1" customWidth="1"/>
    <col min="4" max="4" width="15.75390625" style="1" customWidth="1"/>
    <col min="5" max="5" width="14.125" style="2" customWidth="1"/>
    <col min="6" max="6" width="3.25390625" style="1" customWidth="1"/>
    <col min="7" max="7" width="1.875" style="1" customWidth="1"/>
    <col min="8" max="8" width="37.25390625" style="1" customWidth="1"/>
    <col min="9" max="9" width="7.875" style="1" bestFit="1" customWidth="1"/>
    <col min="10" max="16384" width="8.875" style="1" customWidth="1"/>
  </cols>
  <sheetData>
    <row r="1" spans="1:2" ht="19.5" customHeight="1">
      <c r="A1" s="10"/>
      <c r="B1" s="10" t="s">
        <v>17</v>
      </c>
    </row>
    <row r="2" spans="5:6" ht="9" customHeight="1">
      <c r="E2" s="1"/>
      <c r="F2" s="8"/>
    </row>
    <row r="3" spans="2:9" s="3" customFormat="1" ht="15" customHeight="1">
      <c r="B3" s="4"/>
      <c r="C3" s="43" t="s">
        <v>18</v>
      </c>
      <c r="D3" s="41" t="s">
        <v>23</v>
      </c>
      <c r="E3" s="39"/>
      <c r="F3" s="5"/>
      <c r="G3" s="1"/>
      <c r="H3" s="1"/>
      <c r="I3" s="1"/>
    </row>
    <row r="4" spans="2:9" s="3" customFormat="1" ht="9" customHeight="1">
      <c r="B4" s="4"/>
      <c r="C4" s="44"/>
      <c r="D4" s="42"/>
      <c r="E4" s="40"/>
      <c r="F4" s="5"/>
      <c r="G4" s="9"/>
      <c r="H4" s="1"/>
      <c r="I4" s="1"/>
    </row>
    <row r="5" spans="2:9" s="3" customFormat="1" ht="7.5" customHeight="1">
      <c r="B5" s="4"/>
      <c r="C5" s="21"/>
      <c r="D5" s="21"/>
      <c r="E5" s="21"/>
      <c r="F5" s="5"/>
      <c r="G5" s="9"/>
      <c r="H5" s="1"/>
      <c r="I5" s="1"/>
    </row>
    <row r="6" spans="2:7" ht="15" customHeight="1">
      <c r="B6" s="8"/>
      <c r="C6" s="45" t="s">
        <v>19</v>
      </c>
      <c r="D6" s="46">
        <v>235000</v>
      </c>
      <c r="E6" s="37" t="str">
        <f>D3</f>
        <v>руб.</v>
      </c>
      <c r="F6" s="8"/>
      <c r="G6" s="11"/>
    </row>
    <row r="7" spans="2:7" ht="9" customHeight="1">
      <c r="B7" s="8"/>
      <c r="C7" s="45"/>
      <c r="D7" s="47"/>
      <c r="E7" s="38"/>
      <c r="F7" s="8"/>
      <c r="G7" s="11"/>
    </row>
    <row r="8" spans="2:10" s="3" customFormat="1" ht="10.5" customHeight="1">
      <c r="B8" s="5"/>
      <c r="C8" s="17"/>
      <c r="D8" s="18"/>
      <c r="E8" s="19"/>
      <c r="F8" s="8"/>
      <c r="G8" s="8"/>
      <c r="H8" s="8"/>
      <c r="I8" s="8"/>
      <c r="J8" s="8"/>
    </row>
    <row r="9" spans="2:10" ht="15" hidden="1">
      <c r="B9" s="8"/>
      <c r="C9" s="6" t="s">
        <v>0</v>
      </c>
      <c r="D9" s="7" t="e">
        <f>MAX(0,Доход-ПрожиточныйМин-РасходНаИждивенца*Иждивенцы-ПлатежиПоКредитам)</f>
        <v>#REF!</v>
      </c>
      <c r="E9" s="12" t="s">
        <v>2</v>
      </c>
      <c r="F9" s="8"/>
      <c r="G9" s="8"/>
      <c r="H9" s="8"/>
      <c r="I9" s="8"/>
      <c r="J9" s="8"/>
    </row>
    <row r="10" spans="2:10" s="3" customFormat="1" ht="15" hidden="1">
      <c r="B10" s="4"/>
      <c r="C10" s="6" t="s">
        <v>1</v>
      </c>
      <c r="D10" s="7" t="e">
        <f>СвободныйДоход/VLOOKUP(#REF!,КурсыВалют,2,FALSE)</f>
        <v>#REF!</v>
      </c>
      <c r="E10" s="7" t="e">
        <f>ВалютаКредита</f>
        <v>#REF!</v>
      </c>
      <c r="F10" s="8"/>
      <c r="G10" s="8"/>
      <c r="H10" s="8"/>
      <c r="I10" s="8"/>
      <c r="J10" s="8"/>
    </row>
    <row r="11" spans="2:10" s="3" customFormat="1" ht="15" customHeight="1" hidden="1">
      <c r="B11" s="4"/>
      <c r="C11" s="6" t="s">
        <v>13</v>
      </c>
      <c r="D11" s="7" t="e">
        <f>ROUNDDOWN((СДвВалютеКредита*ПлатежКДоходу)/((Ставка/12)/(1-1/POWER(1+Ставка/12,Срок))),0)-СтраховаяПремия</f>
        <v>#REF!</v>
      </c>
      <c r="E11" s="7" t="e">
        <f>ВалютаКредита</f>
        <v>#REF!</v>
      </c>
      <c r="F11" s="8"/>
      <c r="G11" s="8"/>
      <c r="H11" s="8"/>
      <c r="I11" s="8"/>
      <c r="J11" s="8"/>
    </row>
    <row r="12" spans="4:6" ht="6" customHeight="1">
      <c r="D12" s="22"/>
      <c r="E12" s="22"/>
      <c r="F12" s="22"/>
    </row>
    <row r="13" spans="1:256" s="3" customFormat="1" ht="20.25" customHeight="1">
      <c r="A13" s="1"/>
      <c r="B13" s="1"/>
      <c r="C13" s="31" t="s">
        <v>20</v>
      </c>
      <c r="D13" s="33">
        <f>FLOOR($D$6/VLOOKUP(D3,$D$23:$E$25,2,FALSE),1)</f>
        <v>4700</v>
      </c>
      <c r="E13" s="27"/>
      <c r="F13" s="22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3:6" ht="15" customHeight="1" hidden="1">
      <c r="C14" s="30"/>
      <c r="D14" s="34"/>
      <c r="E14" s="28"/>
      <c r="F14" s="22"/>
    </row>
    <row r="15" spans="1:256" s="3" customFormat="1" ht="16.5" customHeight="1">
      <c r="A15" s="1"/>
      <c r="B15" s="1"/>
      <c r="C15" s="32" t="s">
        <v>22</v>
      </c>
      <c r="D15" s="48">
        <f>FLOOR(IF(D3="руб.",$D$13/2,IF(D3="дол. США",$D$13/50,IF(D3="евро",$D$13/100," ")))*0.87,0.01)</f>
        <v>2044.5</v>
      </c>
      <c r="E15" s="29" t="str">
        <f>D3</f>
        <v>руб.</v>
      </c>
      <c r="F15" s="22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256" s="3" customFormat="1" ht="12.75">
      <c r="A16" s="1"/>
      <c r="B16" s="1"/>
      <c r="C16" s="1"/>
      <c r="D16" s="26"/>
      <c r="E16" s="22"/>
      <c r="F16" s="22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1:256" s="3" customFormat="1" ht="12.75">
      <c r="A17" s="1"/>
      <c r="B17" s="1"/>
      <c r="C17" s="1"/>
      <c r="D17" s="22"/>
      <c r="E17" s="22"/>
      <c r="F17" s="22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1:256" s="3" customFormat="1" ht="3.75" customHeight="1">
      <c r="A18" s="1"/>
      <c r="B18" s="1"/>
      <c r="C18" s="1"/>
      <c r="D18" s="23"/>
      <c r="E18" s="23"/>
      <c r="F18" s="22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spans="1:256" s="3" customFormat="1" ht="12.75">
      <c r="A19" s="1"/>
      <c r="B19" s="1"/>
      <c r="C19" s="1"/>
      <c r="D19" s="22"/>
      <c r="E19" s="22"/>
      <c r="F19" s="22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2:7" s="3" customFormat="1" ht="12.75">
      <c r="B20" s="5"/>
      <c r="C20" s="5"/>
      <c r="D20" s="23"/>
      <c r="E20" s="23"/>
      <c r="F20" s="24"/>
      <c r="G20" s="5"/>
    </row>
    <row r="21" spans="2:9" ht="12.75">
      <c r="B21" s="4"/>
      <c r="C21" s="4"/>
      <c r="D21" s="23"/>
      <c r="E21" s="23"/>
      <c r="F21" s="25"/>
      <c r="G21" s="8"/>
      <c r="H21" s="8"/>
      <c r="I21" s="20"/>
    </row>
    <row r="22" spans="2:9" ht="12.75">
      <c r="B22" s="8"/>
      <c r="D22" s="23"/>
      <c r="E22" s="23"/>
      <c r="F22" s="25"/>
      <c r="G22" s="8"/>
      <c r="H22" s="8"/>
      <c r="I22" s="8"/>
    </row>
    <row r="23" spans="2:9" ht="15">
      <c r="B23" s="8"/>
      <c r="D23" s="35" t="s">
        <v>23</v>
      </c>
      <c r="E23" s="36">
        <v>50</v>
      </c>
      <c r="F23" s="8"/>
      <c r="G23" s="8"/>
      <c r="H23" s="8"/>
      <c r="I23" s="8"/>
    </row>
    <row r="24" spans="4:9" ht="12.75">
      <c r="D24" s="35" t="s">
        <v>24</v>
      </c>
      <c r="E24" s="35">
        <v>2</v>
      </c>
      <c r="F24" s="8"/>
      <c r="G24" s="8"/>
      <c r="H24" s="8"/>
      <c r="I24" s="8"/>
    </row>
    <row r="25" spans="4:9" ht="12.75">
      <c r="D25" s="35" t="s">
        <v>21</v>
      </c>
      <c r="E25" s="35">
        <v>1</v>
      </c>
      <c r="F25" s="8"/>
      <c r="G25" s="8"/>
      <c r="H25" s="8"/>
      <c r="I25" s="8"/>
    </row>
    <row r="26" spans="5:9" ht="12.75">
      <c r="E26" s="1"/>
      <c r="F26" s="8"/>
      <c r="G26" s="8"/>
      <c r="H26" s="8"/>
      <c r="I26" s="8"/>
    </row>
    <row r="27" spans="2:9" ht="15">
      <c r="B27" s="8"/>
      <c r="C27" s="8"/>
      <c r="D27" s="8"/>
      <c r="E27" s="13"/>
      <c r="F27" s="8"/>
      <c r="G27" s="8"/>
      <c r="H27" s="8"/>
      <c r="I27" s="8"/>
    </row>
  </sheetData>
  <sheetProtection password="F57D" sheet="1"/>
  <mergeCells count="6">
    <mergeCell ref="E6:E7"/>
    <mergeCell ref="E3:E4"/>
    <mergeCell ref="D3:D4"/>
    <mergeCell ref="C3:C4"/>
    <mergeCell ref="C6:C7"/>
    <mergeCell ref="D6:D7"/>
  </mergeCells>
  <dataValidations count="2">
    <dataValidation operator="greaterThanOrEqual" allowBlank="1" showInputMessage="1" sqref="D6:D7"/>
    <dataValidation type="list" operator="greaterThanOrEqual" allowBlank="1" showInputMessage="1" showErrorMessage="1" promptTitle="Выберите вид валюты" errorTitle="Вид валюты не выбран!" sqref="D3:D4">
      <formula1>$D$23:$D$25</formula1>
    </dataValidation>
  </dataValidation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"/>
  <sheetViews>
    <sheetView zoomScalePageLayoutView="0" workbookViewId="0" topLeftCell="A1">
      <selection activeCell="A3" sqref="A3:C6"/>
    </sheetView>
  </sheetViews>
  <sheetFormatPr defaultColWidth="9.00390625" defaultRowHeight="12.75"/>
  <cols>
    <col min="1" max="1" width="28.25390625" style="0" customWidth="1"/>
    <col min="2" max="2" width="19.875" style="0" customWidth="1"/>
    <col min="3" max="3" width="17.75390625" style="0" customWidth="1"/>
  </cols>
  <sheetData>
    <row r="1" spans="4:6" ht="12.75">
      <c r="D1" t="s">
        <v>9</v>
      </c>
      <c r="F1" t="s">
        <v>10</v>
      </c>
    </row>
    <row r="2" spans="1:5" ht="25.5">
      <c r="A2" s="14" t="s">
        <v>3</v>
      </c>
      <c r="B2" s="16" t="s">
        <v>11</v>
      </c>
      <c r="C2" s="16" t="s">
        <v>14</v>
      </c>
      <c r="D2" t="s">
        <v>8</v>
      </c>
      <c r="E2" t="s">
        <v>12</v>
      </c>
    </row>
    <row r="3" spans="1:3" ht="12.75">
      <c r="A3" t="s">
        <v>4</v>
      </c>
      <c r="B3" s="15">
        <v>0.5</v>
      </c>
      <c r="C3" s="15" t="s">
        <v>16</v>
      </c>
    </row>
    <row r="4" spans="1:3" ht="12.75">
      <c r="A4" t="s">
        <v>5</v>
      </c>
      <c r="B4" s="15">
        <v>0.5</v>
      </c>
      <c r="C4" s="15" t="s">
        <v>15</v>
      </c>
    </row>
    <row r="5" spans="1:3" ht="12.75">
      <c r="A5" t="s">
        <v>6</v>
      </c>
      <c r="B5" s="15">
        <v>1</v>
      </c>
      <c r="C5" s="15" t="s">
        <v>16</v>
      </c>
    </row>
    <row r="6" spans="1:3" ht="12.75">
      <c r="A6" t="s">
        <v>7</v>
      </c>
      <c r="B6" s="15">
        <v>0.5</v>
      </c>
      <c r="C6" s="15" t="s">
        <v>16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klec</dc:creator>
  <cp:keywords/>
  <dc:description/>
  <cp:lastModifiedBy>Marim</cp:lastModifiedBy>
  <dcterms:created xsi:type="dcterms:W3CDTF">2011-02-11T12:17:12Z</dcterms:created>
  <dcterms:modified xsi:type="dcterms:W3CDTF">2011-05-11T08:12:56Z</dcterms:modified>
  <cp:category/>
  <cp:version/>
  <cp:contentType/>
  <cp:contentStatus/>
</cp:coreProperties>
</file>